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3 - DATUM a CAS\"/>
    </mc:Choice>
  </mc:AlternateContent>
  <bookViews>
    <workbookView xWindow="645" yWindow="330" windowWidth="19020" windowHeight="12660"/>
  </bookViews>
  <sheets>
    <sheet name="Úvod" sheetId="13" r:id="rId1"/>
    <sheet name="Svátky" sheetId="6" r:id="rId2"/>
    <sheet name="Velikonoce" sheetId="11" r:id="rId3"/>
    <sheet name="Přestupný rok" sheetId="10" r:id="rId4"/>
  </sheets>
  <calcPr calcId="152511"/>
</workbook>
</file>

<file path=xl/calcChain.xml><?xml version="1.0" encoding="utf-8"?>
<calcChain xmlns="http://schemas.openxmlformats.org/spreadsheetml/2006/main">
  <c r="B8" i="6" l="1"/>
  <c r="A8" i="6" s="1"/>
  <c r="C8" i="11" l="1"/>
  <c r="B8" i="11"/>
  <c r="C7" i="11"/>
  <c r="B7" i="11"/>
  <c r="C6" i="11"/>
  <c r="B6" i="11"/>
  <c r="B19" i="6"/>
  <c r="A19" i="6" s="1"/>
  <c r="B18" i="6"/>
  <c r="A18" i="6" s="1"/>
  <c r="B17" i="6"/>
  <c r="A17" i="6" s="1"/>
  <c r="B16" i="6"/>
  <c r="A16" i="6" s="1"/>
  <c r="B15" i="6"/>
  <c r="A15" i="6" s="1"/>
  <c r="B14" i="6"/>
  <c r="A14" i="6" s="1"/>
  <c r="B13" i="6"/>
  <c r="A13" i="6" s="1"/>
  <c r="B12" i="6"/>
  <c r="A12" i="6" s="1"/>
  <c r="B11" i="6"/>
  <c r="A11" i="6" s="1"/>
  <c r="B10" i="6"/>
  <c r="A10" i="6" s="1"/>
  <c r="B9" i="6"/>
  <c r="A9" i="6" s="1"/>
  <c r="B7" i="6"/>
  <c r="A7" i="6" s="1"/>
  <c r="C14" i="10"/>
  <c r="B14" i="10"/>
  <c r="C13" i="10"/>
  <c r="B13" i="10"/>
  <c r="C12" i="10"/>
  <c r="B12" i="10"/>
  <c r="C11" i="10"/>
  <c r="B11" i="10"/>
  <c r="C10" i="10"/>
  <c r="B10" i="10"/>
  <c r="C8" i="10"/>
  <c r="B8" i="10"/>
  <c r="C7" i="10"/>
  <c r="B7" i="10"/>
  <c r="C6" i="10"/>
  <c r="B6" i="10"/>
  <c r="C5" i="10"/>
  <c r="B5" i="10"/>
</calcChain>
</file>

<file path=xl/comments1.xml><?xml version="1.0" encoding="utf-8"?>
<comments xmlns="http://schemas.openxmlformats.org/spreadsheetml/2006/main">
  <authors>
    <author>Pavel Lasák</author>
  </authors>
  <commentList>
    <comment ref="C9" authorId="0" shapeId="0">
      <text>
        <r>
          <rPr>
            <b/>
            <sz val="10"/>
            <color indexed="81"/>
            <rFont val="Tahoma"/>
            <family val="2"/>
            <charset val="238"/>
          </rPr>
          <t>Pavel Lasák:</t>
        </r>
        <r>
          <rPr>
            <sz val="10"/>
            <color indexed="81"/>
            <rFont val="Tahoma"/>
            <family val="2"/>
            <charset val="238"/>
          </rPr>
          <t xml:space="preserve">
Výpočet velikonoc další list
</t>
        </r>
      </text>
    </comment>
  </commentList>
</comments>
</file>

<file path=xl/comments2.xml><?xml version="1.0" encoding="utf-8"?>
<comments xmlns="http://schemas.openxmlformats.org/spreadsheetml/2006/main">
  <authors>
    <author>Pavel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Pavel: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=KDYŽ(MĚSÍC(DATUM(ROK(A43);2;29))=2;"Přestupných rok."; "Není přestupných rok.")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Pavel: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=KDYŽ(NEBO(MOD(ROK(A46);400)=0;A(MOD(ROK(A46);4)=0;MOD(ROK(A46);100) &gt; 0));"Přestupných rok."; "Není přestupných rok.")</t>
        </r>
      </text>
    </comment>
    <comment ref="C10" authorId="0" shapeId="0">
      <text>
        <r>
          <rPr>
            <sz val="10"/>
            <color indexed="81"/>
            <rFont val="Tahoma"/>
            <family val="2"/>
            <charset val="238"/>
          </rPr>
          <t>Pavel Lasák: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=KDYŽ(MĚSÍC(DATUM(A48;2;29))=2;"Přestupných rok."; "Není přestupných rok.")</t>
        </r>
      </text>
    </comment>
    <comment ref="B14" authorId="0" shapeId="0">
      <text>
        <r>
          <rPr>
            <sz val="10"/>
            <color indexed="81"/>
            <rFont val="Tahoma"/>
            <family val="2"/>
            <charset val="238"/>
          </rPr>
          <t xml:space="preserve">http://office.lasakovi.com
</t>
        </r>
        <r>
          <rPr>
            <sz val="12"/>
            <color indexed="81"/>
            <rFont val="Tahoma"/>
            <family val="2"/>
            <charset val="238"/>
          </rPr>
          <t>=KDYŽ(NEBO(MOD(A52;400)=0;A(MOD(A52;4)=0;MOD(A52;100) &gt; 0));"Přestupných rok."; "Není přestupných rok.")</t>
        </r>
      </text>
    </comment>
  </commentList>
</comments>
</file>

<file path=xl/sharedStrings.xml><?xml version="1.0" encoding="utf-8"?>
<sst xmlns="http://schemas.openxmlformats.org/spreadsheetml/2006/main" count="33" uniqueCount="31">
  <si>
    <t>http://office.lasakovi.com</t>
  </si>
  <si>
    <t>Je rok přestupný</t>
  </si>
  <si>
    <t>Den</t>
  </si>
  <si>
    <t>Státní svátky</t>
  </si>
  <si>
    <t>Velikonoční pondělí</t>
  </si>
  <si>
    <t>Svátek práce</t>
  </si>
  <si>
    <t>Den vítězství</t>
  </si>
  <si>
    <t>Den slovanských věrozvěstů Cyrila a Metoděje</t>
  </si>
  <si>
    <t>Den upálení mistra Jana Husa</t>
  </si>
  <si>
    <t>Den české státnosti</t>
  </si>
  <si>
    <t>Den vzniku samostatného československého státu</t>
  </si>
  <si>
    <t>Den boje za svobodu a demokracii</t>
  </si>
  <si>
    <t>Štědrý den</t>
  </si>
  <si>
    <t>1. svátek vánoční</t>
  </si>
  <si>
    <t>2. svátek vánoční</t>
  </si>
  <si>
    <t>Nový rok 
Den obnovy samostatného českého státu</t>
  </si>
  <si>
    <t xml:space="preserve"> (nutné pro výpočet velikonoc)</t>
  </si>
  <si>
    <t>Datum</t>
  </si>
  <si>
    <t>Název svátku</t>
  </si>
  <si>
    <t>Zadejte rok:</t>
  </si>
  <si>
    <t>Výpočet velikonoc</t>
  </si>
  <si>
    <t xml:space="preserve">Jak Na Excel </t>
  </si>
  <si>
    <t>Pavel Lasák</t>
  </si>
  <si>
    <t>Konzultant a školitel Microsoft Excel</t>
  </si>
  <si>
    <t>www.JakNaExcel.cz</t>
  </si>
  <si>
    <t>Velikonoce, svátky, přestupné roky</t>
  </si>
  <si>
    <t>Velký pátek</t>
  </si>
  <si>
    <t>=(KČ(("4/"&amp;A6)/7+MOD(19*MOD(A6;19)-7;30)*14%;)*7-6)+1</t>
  </si>
  <si>
    <t>=ZAOKROUHLIT(DATUM(A6;4;MOD(234-11*MOD(A6;19);30))/7;0)*7-6+1</t>
  </si>
  <si>
    <t>Rok</t>
  </si>
  <si>
    <t>Velikonoce (v1)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</si>
</sst>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(ddd\)/m/yyyy"/>
    <numFmt numFmtId="165" formatCode="ddd"/>
  </numFmts>
  <fonts count="24" x14ac:knownFonts="1">
    <font>
      <sz val="10"/>
      <name val="Arial CE"/>
      <charset val="238"/>
    </font>
    <font>
      <sz val="11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name val="Arial CE"/>
      <charset val="238"/>
    </font>
    <font>
      <b/>
      <sz val="18"/>
      <name val="Arial CE"/>
      <charset val="238"/>
    </font>
    <font>
      <b/>
      <sz val="11"/>
      <name val="Calibri"/>
      <family val="2"/>
      <charset val="238"/>
    </font>
    <font>
      <b/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000066"/>
      <name val="Arial CE"/>
      <charset val="238"/>
    </font>
    <font>
      <u/>
      <sz val="9"/>
      <color theme="10"/>
      <name val="Calibri"/>
      <family val="2"/>
      <charset val="238"/>
    </font>
    <font>
      <b/>
      <sz val="18"/>
      <color theme="0"/>
      <name val="Arial CE"/>
      <charset val="238"/>
    </font>
    <font>
      <b/>
      <sz val="18"/>
      <color theme="3" tint="-0.499984740745262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4"/>
      <color rgb="FF003300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0" borderId="0"/>
  </cellStyleXfs>
  <cellXfs count="44">
    <xf numFmtId="0" fontId="0" fillId="0" borderId="0" xfId="0"/>
    <xf numFmtId="14" fontId="0" fillId="0" borderId="0" xfId="0" applyNumberFormat="1"/>
    <xf numFmtId="0" fontId="0" fillId="0" borderId="0" xfId="0" quotePrefix="1"/>
    <xf numFmtId="1" fontId="0" fillId="0" borderId="0" xfId="0" applyNumberForma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12" fillId="0" borderId="0" xfId="1" applyAlignment="1" applyProtection="1">
      <alignment vertical="center" wrapText="1"/>
    </xf>
    <xf numFmtId="0" fontId="9" fillId="2" borderId="0" xfId="1" applyFont="1" applyFill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1" applyAlignment="1" applyProtection="1">
      <alignment horizontal="left" vertical="center"/>
    </xf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21" fillId="0" borderId="0" xfId="1" applyFont="1" applyAlignment="1" applyProtection="1">
      <alignment vertical="center"/>
    </xf>
    <xf numFmtId="0" fontId="18" fillId="0" borderId="0" xfId="0" applyFont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1" fillId="6" borderId="0" xfId="1" applyFont="1" applyFill="1" applyAlignment="1" applyProtection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2" fillId="0" borderId="0" xfId="0" quotePrefix="1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23" fillId="7" borderId="0" xfId="0" applyFont="1" applyFill="1" applyAlignment="1">
      <alignment horizontal="center" vertical="center"/>
    </xf>
    <xf numFmtId="164" fontId="23" fillId="7" borderId="0" xfId="0" applyNumberFormat="1" applyFont="1" applyFill="1" applyAlignment="1">
      <alignment horizontal="center" vertical="center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311728</xdr:colOff>
      <xdr:row>20</xdr:row>
      <xdr:rowOff>25977</xdr:rowOff>
    </xdr:from>
    <xdr:to>
      <xdr:col>6</xdr:col>
      <xdr:colOff>597478</xdr:colOff>
      <xdr:row>24</xdr:row>
      <xdr:rowOff>2437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0128" y="4550352"/>
          <a:ext cx="1504950" cy="60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3" sqref="A3"/>
    </sheetView>
  </sheetViews>
  <sheetFormatPr defaultRowHeight="12.75" x14ac:dyDescent="0.2"/>
  <sheetData>
    <row r="1" spans="1:10" ht="45" x14ac:dyDescent="0.2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6.75" customHeight="1" x14ac:dyDescent="0.2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</row>
    <row r="8" spans="1:10" x14ac:dyDescent="0.2">
      <c r="B8" s="20"/>
      <c r="C8" s="21"/>
      <c r="D8" s="21"/>
      <c r="E8" s="21"/>
      <c r="F8" s="21"/>
      <c r="G8" s="21"/>
      <c r="H8" s="21"/>
      <c r="I8" s="22"/>
    </row>
    <row r="9" spans="1:10" ht="26.25" x14ac:dyDescent="0.2">
      <c r="B9" s="28" t="s">
        <v>22</v>
      </c>
      <c r="C9" s="29"/>
      <c r="D9" s="29"/>
      <c r="E9" s="29"/>
      <c r="F9" s="29"/>
      <c r="G9" s="29"/>
      <c r="H9" s="29"/>
      <c r="I9" s="30"/>
    </row>
    <row r="10" spans="1:10" ht="14.25" x14ac:dyDescent="0.2">
      <c r="B10" s="31" t="s">
        <v>23</v>
      </c>
      <c r="C10" s="32"/>
      <c r="D10" s="32"/>
      <c r="E10" s="32"/>
      <c r="F10" s="32"/>
      <c r="G10" s="32"/>
      <c r="H10" s="32"/>
      <c r="I10" s="33"/>
    </row>
    <row r="11" spans="1:10" x14ac:dyDescent="0.2">
      <c r="B11" s="23"/>
      <c r="C11" s="19"/>
      <c r="D11" s="19"/>
      <c r="E11" s="19"/>
      <c r="F11" s="19"/>
      <c r="G11" s="19"/>
      <c r="H11" s="19"/>
      <c r="I11" s="24"/>
    </row>
    <row r="21" spans="1:10" x14ac:dyDescent="0.2">
      <c r="H21" s="34" t="s">
        <v>24</v>
      </c>
      <c r="I21" s="34"/>
      <c r="J21" s="34"/>
    </row>
    <row r="22" spans="1:10" ht="8.25" customHeight="1" x14ac:dyDescent="0.2">
      <c r="H22" s="34"/>
      <c r="I22" s="34"/>
      <c r="J22" s="34"/>
    </row>
    <row r="23" spans="1:10" ht="18" x14ac:dyDescent="0.2">
      <c r="B23" s="25"/>
      <c r="C23" s="25"/>
      <c r="D23" s="25"/>
      <c r="E23" s="25"/>
      <c r="F23" s="25"/>
      <c r="G23" s="25"/>
      <c r="H23" s="34"/>
      <c r="I23" s="34"/>
      <c r="J23" s="34"/>
    </row>
    <row r="24" spans="1:10" ht="4.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workbookViewId="0">
      <selection activeCell="J8" sqref="J8"/>
    </sheetView>
  </sheetViews>
  <sheetFormatPr defaultRowHeight="12.75" x14ac:dyDescent="0.2"/>
  <cols>
    <col min="1" max="1" width="11.28515625" customWidth="1"/>
    <col min="2" max="2" width="13.140625" customWidth="1"/>
    <col min="3" max="3" width="43.85546875" bestFit="1" customWidth="1"/>
    <col min="4" max="4" width="12" customWidth="1"/>
    <col min="5" max="5" width="11.7109375" customWidth="1"/>
  </cols>
  <sheetData>
    <row r="1" spans="1:9" ht="29.25" customHeight="1" x14ac:dyDescent="0.2">
      <c r="A1" s="35" t="s">
        <v>3</v>
      </c>
      <c r="B1" s="35"/>
      <c r="C1" s="35"/>
    </row>
    <row r="2" spans="1:9" ht="15" customHeight="1" x14ac:dyDescent="0.2">
      <c r="A2" s="36" t="s">
        <v>0</v>
      </c>
      <c r="B2" s="37"/>
      <c r="C2" s="37"/>
    </row>
    <row r="3" spans="1:9" ht="15" x14ac:dyDescent="0.2">
      <c r="B3" s="7"/>
      <c r="C3" s="8"/>
    </row>
    <row r="4" spans="1:9" s="4" customFormat="1" ht="17.25" customHeight="1" x14ac:dyDescent="0.2">
      <c r="A4" s="4" t="s">
        <v>19</v>
      </c>
      <c r="B4" s="9">
        <v>2015</v>
      </c>
      <c r="C4" s="4" t="s">
        <v>16</v>
      </c>
    </row>
    <row r="5" spans="1:9" ht="15" x14ac:dyDescent="0.2">
      <c r="B5" s="7"/>
      <c r="C5" s="8"/>
    </row>
    <row r="6" spans="1:9" ht="18.75" customHeight="1" x14ac:dyDescent="0.2">
      <c r="A6" s="12" t="s">
        <v>2</v>
      </c>
      <c r="B6" s="13" t="s">
        <v>17</v>
      </c>
      <c r="C6" s="13" t="s">
        <v>18</v>
      </c>
    </row>
    <row r="7" spans="1:9" ht="30.75" customHeight="1" x14ac:dyDescent="0.2">
      <c r="A7" s="11">
        <f>B7</f>
        <v>42005</v>
      </c>
      <c r="B7" s="10">
        <f>DATE(B4,1,1)</f>
        <v>42005</v>
      </c>
      <c r="C7" s="14" t="s">
        <v>15</v>
      </c>
      <c r="D7" s="6"/>
      <c r="I7" s="5"/>
    </row>
    <row r="8" spans="1:9" ht="30.75" customHeight="1" x14ac:dyDescent="0.2">
      <c r="A8" s="11">
        <f>B8</f>
        <v>42097</v>
      </c>
      <c r="B8" s="10">
        <f>B9-3</f>
        <v>42097</v>
      </c>
      <c r="C8" s="15" t="s">
        <v>26</v>
      </c>
      <c r="D8" s="6"/>
      <c r="I8" s="5"/>
    </row>
    <row r="9" spans="1:9" s="4" customFormat="1" ht="19.5" customHeight="1" x14ac:dyDescent="0.2">
      <c r="A9" s="11">
        <f>B9</f>
        <v>42100</v>
      </c>
      <c r="B9" s="10">
        <f>ROUND(DATE(B4,4,MOD(234-11*MOD(B4,19),30))/7,0)*7-6+1</f>
        <v>42100</v>
      </c>
      <c r="C9" s="15" t="s">
        <v>4</v>
      </c>
    </row>
    <row r="10" spans="1:9" s="4" customFormat="1" ht="19.5" customHeight="1" x14ac:dyDescent="0.2">
      <c r="A10" s="11">
        <f t="shared" ref="A10:A19" si="0">B10</f>
        <v>42125</v>
      </c>
      <c r="B10" s="10">
        <f>DATE(B4,5,1)</f>
        <v>42125</v>
      </c>
      <c r="C10" s="15" t="s">
        <v>5</v>
      </c>
      <c r="D10" s="16"/>
    </row>
    <row r="11" spans="1:9" s="4" customFormat="1" ht="19.5" customHeight="1" x14ac:dyDescent="0.2">
      <c r="A11" s="11">
        <f t="shared" si="0"/>
        <v>42132</v>
      </c>
      <c r="B11" s="10">
        <f>DATE(B4,5,8)</f>
        <v>42132</v>
      </c>
      <c r="C11" s="15" t="s">
        <v>6</v>
      </c>
      <c r="D11" s="16"/>
      <c r="I11" s="16"/>
    </row>
    <row r="12" spans="1:9" s="4" customFormat="1" ht="19.5" customHeight="1" x14ac:dyDescent="0.2">
      <c r="A12" s="11">
        <f t="shared" si="0"/>
        <v>42190</v>
      </c>
      <c r="B12" s="10">
        <f>DATE(B4,7,5)</f>
        <v>42190</v>
      </c>
      <c r="C12" s="15" t="s">
        <v>7</v>
      </c>
      <c r="D12" s="16"/>
      <c r="I12" s="17"/>
    </row>
    <row r="13" spans="1:9" s="4" customFormat="1" ht="19.5" customHeight="1" x14ac:dyDescent="0.2">
      <c r="A13" s="11">
        <f t="shared" si="0"/>
        <v>42191</v>
      </c>
      <c r="B13" s="10">
        <f>DATE(B4,7,6)</f>
        <v>42191</v>
      </c>
      <c r="C13" s="15" t="s">
        <v>8</v>
      </c>
      <c r="D13" s="16"/>
      <c r="I13" s="17"/>
    </row>
    <row r="14" spans="1:9" s="4" customFormat="1" ht="19.5" customHeight="1" x14ac:dyDescent="0.2">
      <c r="A14" s="11">
        <f t="shared" si="0"/>
        <v>42275</v>
      </c>
      <c r="B14" s="10">
        <f>DATE(B4,9,28)</f>
        <v>42275</v>
      </c>
      <c r="C14" s="15" t="s">
        <v>9</v>
      </c>
      <c r="D14" s="16"/>
    </row>
    <row r="15" spans="1:9" s="4" customFormat="1" ht="19.5" customHeight="1" x14ac:dyDescent="0.2">
      <c r="A15" s="11">
        <f t="shared" si="0"/>
        <v>42305</v>
      </c>
      <c r="B15" s="10">
        <f>DATE(B4,10,28)</f>
        <v>42305</v>
      </c>
      <c r="C15" s="15" t="s">
        <v>10</v>
      </c>
      <c r="D15" s="16"/>
    </row>
    <row r="16" spans="1:9" s="4" customFormat="1" ht="19.5" customHeight="1" x14ac:dyDescent="0.2">
      <c r="A16" s="11">
        <f t="shared" si="0"/>
        <v>42325</v>
      </c>
      <c r="B16" s="10">
        <f>DATE(B4,11,17)</f>
        <v>42325</v>
      </c>
      <c r="C16" s="15" t="s">
        <v>11</v>
      </c>
      <c r="D16" s="16"/>
    </row>
    <row r="17" spans="1:4" s="4" customFormat="1" ht="19.5" customHeight="1" x14ac:dyDescent="0.2">
      <c r="A17" s="11">
        <f t="shared" si="0"/>
        <v>42362</v>
      </c>
      <c r="B17" s="10">
        <f>DATE(B4,12,24)</f>
        <v>42362</v>
      </c>
      <c r="C17" s="15" t="s">
        <v>12</v>
      </c>
      <c r="D17" s="16"/>
    </row>
    <row r="18" spans="1:4" s="4" customFormat="1" ht="19.5" customHeight="1" x14ac:dyDescent="0.2">
      <c r="A18" s="11">
        <f t="shared" si="0"/>
        <v>42363</v>
      </c>
      <c r="B18" s="10">
        <f>DATE(B4,12,25)</f>
        <v>42363</v>
      </c>
      <c r="C18" s="15" t="s">
        <v>13</v>
      </c>
      <c r="D18" s="17"/>
    </row>
    <row r="19" spans="1:4" s="4" customFormat="1" ht="19.5" customHeight="1" x14ac:dyDescent="0.2">
      <c r="A19" s="11">
        <f t="shared" si="0"/>
        <v>42364</v>
      </c>
      <c r="B19" s="10">
        <f>DATE(B4,12,26)</f>
        <v>42364</v>
      </c>
      <c r="C19" s="15" t="s">
        <v>14</v>
      </c>
      <c r="D19" s="17"/>
    </row>
    <row r="21" spans="1:4" ht="9" customHeight="1" x14ac:dyDescent="0.2">
      <c r="A21" s="18"/>
      <c r="B21" s="18"/>
      <c r="C21" s="18"/>
    </row>
  </sheetData>
  <mergeCells count="2">
    <mergeCell ref="A1:C1"/>
    <mergeCell ref="A2:C2"/>
  </mergeCells>
  <hyperlinks>
    <hyperlink ref="A2" r:id="rId1"/>
  </hyperlinks>
  <pageMargins left="0.7" right="0.7" top="0.78740157499999996" bottom="0.78740157499999996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5" sqref="F5"/>
    </sheetView>
  </sheetViews>
  <sheetFormatPr defaultRowHeight="12.75" x14ac:dyDescent="0.2"/>
  <cols>
    <col min="1" max="1" width="17.140625" customWidth="1"/>
    <col min="2" max="2" width="20.85546875" customWidth="1"/>
    <col min="3" max="3" width="35.28515625" customWidth="1"/>
    <col min="4" max="4" width="19.42578125" customWidth="1"/>
  </cols>
  <sheetData>
    <row r="1" spans="1:3" ht="29.25" customHeight="1" x14ac:dyDescent="0.2">
      <c r="A1" s="35" t="s">
        <v>20</v>
      </c>
      <c r="B1" s="35"/>
      <c r="C1" s="35"/>
    </row>
    <row r="2" spans="1:3" ht="15" customHeight="1" x14ac:dyDescent="0.2">
      <c r="A2" s="36" t="s">
        <v>0</v>
      </c>
      <c r="B2" s="37"/>
      <c r="C2" s="37"/>
    </row>
    <row r="5" spans="1:3" s="4" customFormat="1" ht="15" customHeight="1" x14ac:dyDescent="0.2">
      <c r="A5" s="42" t="s">
        <v>29</v>
      </c>
      <c r="B5" s="43" t="s">
        <v>30</v>
      </c>
      <c r="C5" s="43" t="s">
        <v>30</v>
      </c>
    </row>
    <row r="6" spans="1:3" s="4" customFormat="1" ht="15" customHeight="1" x14ac:dyDescent="0.2">
      <c r="A6" s="4">
        <v>2015</v>
      </c>
      <c r="B6" s="41">
        <f>(DOLLAR(("4/"&amp;A6)/7+MOD(19*MOD(A6,19)-7,30)*14%,)*7-6)+1</f>
        <v>42100</v>
      </c>
      <c r="C6" s="41">
        <f>ROUND(DATE(A6,4,MOD(234-11*MOD(A6,19),30))/7,0)*7-6+1</f>
        <v>42100</v>
      </c>
    </row>
    <row r="7" spans="1:3" s="4" customFormat="1" ht="15" customHeight="1" x14ac:dyDescent="0.2">
      <c r="A7" s="4">
        <v>2016</v>
      </c>
      <c r="B7" s="41">
        <f>(DOLLAR(("4/"&amp;A7)/7+MOD(19*MOD(A7,19)-7,30)*14%,)*7-6)+1</f>
        <v>42457</v>
      </c>
      <c r="C7" s="41">
        <f>ROUND(DATE(A7,4,MOD(234-11*MOD(A7,19),30))/7,0)*7-6+1</f>
        <v>42457</v>
      </c>
    </row>
    <row r="8" spans="1:3" s="4" customFormat="1" ht="15" customHeight="1" x14ac:dyDescent="0.2">
      <c r="A8" s="4">
        <v>2017</v>
      </c>
      <c r="B8" s="41">
        <f>(DOLLAR(("4/"&amp;A8)/7+MOD(19*MOD(A8,19)-7,30)*14%,)*7-6)+1</f>
        <v>42842</v>
      </c>
      <c r="C8" s="41">
        <f>ROUND(DATE(A8,4,MOD(234-11*MOD(A8,19),30))/7,0)*7-6+1</f>
        <v>42842</v>
      </c>
    </row>
    <row r="10" spans="1:3" x14ac:dyDescent="0.2">
      <c r="A10" s="39" t="s">
        <v>27</v>
      </c>
      <c r="B10" s="39"/>
      <c r="C10" s="39"/>
    </row>
    <row r="11" spans="1:3" x14ac:dyDescent="0.2">
      <c r="A11" s="39"/>
      <c r="B11" s="39"/>
      <c r="C11" s="39"/>
    </row>
    <row r="13" spans="1:3" ht="18" customHeight="1" x14ac:dyDescent="0.2">
      <c r="A13" s="40" t="s">
        <v>28</v>
      </c>
      <c r="B13" s="40"/>
      <c r="C13" s="40"/>
    </row>
  </sheetData>
  <mergeCells count="4">
    <mergeCell ref="A1:C1"/>
    <mergeCell ref="A2:C2"/>
    <mergeCell ref="A10:C11"/>
    <mergeCell ref="A13:C13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14"/>
  <sheetViews>
    <sheetView workbookViewId="0">
      <selection activeCell="B5" sqref="B5"/>
    </sheetView>
  </sheetViews>
  <sheetFormatPr defaultRowHeight="12.75" x14ac:dyDescent="0.2"/>
  <cols>
    <col min="1" max="1" width="16.5703125" customWidth="1"/>
    <col min="2" max="2" width="20.42578125" customWidth="1"/>
    <col min="3" max="3" width="25.7109375" customWidth="1"/>
  </cols>
  <sheetData>
    <row r="3" spans="1:6" ht="23.25" x14ac:dyDescent="0.2">
      <c r="A3" s="38" t="s">
        <v>1</v>
      </c>
      <c r="B3" s="38"/>
      <c r="C3" s="38"/>
      <c r="D3" s="38"/>
      <c r="E3" s="38"/>
      <c r="F3" s="38"/>
    </row>
    <row r="4" spans="1:6" x14ac:dyDescent="0.2">
      <c r="B4" s="2"/>
    </row>
    <row r="5" spans="1:6" x14ac:dyDescent="0.2">
      <c r="A5" s="1">
        <v>40909</v>
      </c>
      <c r="B5" s="2" t="str">
        <f>IF(OR(MOD(YEAR(A5),400)=0,AND(MOD(YEAR(A5),4)=0,MOD(YEAR(A5),100) &gt; 0)),"Přestupných rok.", "Není přestupných rok.")</f>
        <v>Přestupných rok.</v>
      </c>
      <c r="C5" t="str">
        <f>IF(MONTH(DATE(YEAR(A5),2,29))=2,"Přestupných rok.", "Není přestupných rok.")</f>
        <v>Přestupných rok.</v>
      </c>
      <c r="E5" s="1"/>
      <c r="F5" s="1"/>
    </row>
    <row r="6" spans="1:6" x14ac:dyDescent="0.2">
      <c r="A6" s="1">
        <v>41275</v>
      </c>
      <c r="B6" s="2" t="str">
        <f>IF(OR(MOD(YEAR(A6),400)=0,AND(MOD(YEAR(A6),4)=0,MOD(YEAR(A6),100) &gt; 0)),"Přestupných rok.", "Není přestupných rok.")</f>
        <v>Není přestupných rok.</v>
      </c>
      <c r="C6" t="str">
        <f>IF(MONTH(DATE(YEAR(A6),2,29))=2,"Přestupných rok.", "Není přestupných rok.")</f>
        <v>Není přestupných rok.</v>
      </c>
      <c r="E6" s="1"/>
    </row>
    <row r="7" spans="1:6" x14ac:dyDescent="0.2">
      <c r="A7" s="1">
        <v>41760</v>
      </c>
      <c r="B7" s="2" t="str">
        <f>IF(OR(MOD(YEAR(A7),400)=0,AND(MOD(YEAR(A7),4)=0,MOD(YEAR(A7),100) &gt; 0)),"Přestupných rok.", "Není přestupných rok.")</f>
        <v>Není přestupných rok.</v>
      </c>
      <c r="C7" t="str">
        <f>IF(MONTH(DATE(YEAR(A7),2,29))=2,"Přestupných rok.", "Není přestupných rok.")</f>
        <v>Není přestupných rok.</v>
      </c>
      <c r="E7" s="1"/>
    </row>
    <row r="8" spans="1:6" x14ac:dyDescent="0.2">
      <c r="A8" s="1">
        <v>42005</v>
      </c>
      <c r="B8" s="2" t="str">
        <f>IF(OR(MOD(YEAR(A8),400)=0,AND(MOD(YEAR(A8),4)=0,MOD(YEAR(A8),100) &gt; 0)),"Přestupných rok.", "Není přestupných rok.")</f>
        <v>Není přestupných rok.</v>
      </c>
      <c r="C8" t="str">
        <f>IF(MONTH(DATE(YEAR(A8),2,29))=2,"Přestupných rok.", "Není přestupných rok.")</f>
        <v>Není přestupných rok.</v>
      </c>
      <c r="E8" s="1"/>
    </row>
    <row r="9" spans="1:6" x14ac:dyDescent="0.2">
      <c r="B9" s="2"/>
    </row>
    <row r="10" spans="1:6" x14ac:dyDescent="0.2">
      <c r="A10" s="3">
        <v>2012</v>
      </c>
      <c r="B10" s="2" t="str">
        <f>IF(OR(MOD(A10,400)=0,AND(MOD(A10,4)=0,MOD(A10,100) &gt; 0)),"Přestupných rok.", "Není přestupných rok.")</f>
        <v>Přestupných rok.</v>
      </c>
      <c r="C10" t="str">
        <f>IF(MONTH(DATE(A10,2,29))=2,"Přestupných rok.", "Není přestupných rok.")</f>
        <v>Přestupných rok.</v>
      </c>
    </row>
    <row r="11" spans="1:6" x14ac:dyDescent="0.2">
      <c r="A11" s="3">
        <v>2013</v>
      </c>
      <c r="B11" s="2" t="str">
        <f>IF(OR(MOD(A11,400)=0,AND(MOD(A11,4)=0,MOD(A11,100) &gt; 0)),"Přestupných rok.", "Není přestupných rok.")</f>
        <v>Není přestupných rok.</v>
      </c>
      <c r="C11" t="str">
        <f>IF(MONTH(DATE(A11,2,29))=2,"Přestupných rok.", "Není přestupných rok.")</f>
        <v>Není přestupných rok.</v>
      </c>
    </row>
    <row r="12" spans="1:6" x14ac:dyDescent="0.2">
      <c r="A12" s="3">
        <v>2014</v>
      </c>
      <c r="B12" s="2" t="str">
        <f>IF(OR(MOD(A12,400)=0,AND(MOD(A12,4)=0,MOD(A12,100) &gt; 0)),"Přestupných rok.", "Není přestupných rok.")</f>
        <v>Není přestupných rok.</v>
      </c>
      <c r="C12" t="str">
        <f>IF(MONTH(DATE(A12,2,29))=2,"Přestupných rok.", "Není přestupných rok.")</f>
        <v>Není přestupných rok.</v>
      </c>
    </row>
    <row r="13" spans="1:6" x14ac:dyDescent="0.2">
      <c r="A13" s="3">
        <v>2015</v>
      </c>
      <c r="B13" s="2" t="str">
        <f>IF(OR(MOD(A13,400)=0,AND(MOD(A13,4)=0,MOD(A13,100) &gt; 0)),"Přestupných rok.", "Není přestupných rok.")</f>
        <v>Není přestupných rok.</v>
      </c>
      <c r="C13" t="str">
        <f>IF(MONTH(DATE(A13,2,29))=2,"Přestupných rok.", "Není přestupných rok.")</f>
        <v>Není přestupných rok.</v>
      </c>
    </row>
    <row r="14" spans="1:6" x14ac:dyDescent="0.2">
      <c r="A14" s="3">
        <v>2016</v>
      </c>
      <c r="B14" s="2" t="str">
        <f>IF(OR(MOD(A14,400)=0,AND(MOD(A14,4)=0,MOD(A14,100) &gt; 0)),"Přestupných rok.", "Není přestupných rok.")</f>
        <v>Přestupných rok.</v>
      </c>
      <c r="C14" t="str">
        <f>IF(MONTH(DATE(A14,2,29))=2,"Přestupných rok.", "Není přestupných rok.")</f>
        <v>Přestupných rok.</v>
      </c>
    </row>
  </sheetData>
  <mergeCells count="1">
    <mergeCell ref="A3:F3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Svátky</vt:lpstr>
      <vt:lpstr>Velikonoce</vt:lpstr>
      <vt:lpstr>Přestupný rok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2016-10-20T10:13:27Z</dcterms:modified>
</cp:coreProperties>
</file>